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sition siz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<sst xmlns="http://schemas.openxmlformats.org/spreadsheetml/2006/main" count="52" uniqueCount="52">
  <si>
    <t xml:space="preserve">Position size and risk calculator</t>
  </si>
  <si>
    <t xml:space="preserve">Size every trade from the stop, not from the leverage. Leverage only changes the margin you lock up.</t>
  </si>
  <si>
    <t xml:space="preserve">Account balance</t>
  </si>
  <si>
    <t xml:space="preserve">In your account currency, for example USDT.</t>
  </si>
  <si>
    <t xml:space="preserve">Risk per trade</t>
  </si>
  <si>
    <t xml:space="preserve">Share of the account you are willing to lose if the stop is hit. 0.5% to 2% is common.</t>
  </si>
  <si>
    <t xml:space="preserve">Direction</t>
  </si>
  <si>
    <t xml:space="preserve">Long</t>
  </si>
  <si>
    <t xml:space="preserve">Long or Short.</t>
  </si>
  <si>
    <t xml:space="preserve">Entry price</t>
  </si>
  <si>
    <t xml:space="preserve">Stop loss price</t>
  </si>
  <si>
    <t xml:space="preserve">Where the idea is wrong. Set this before the size.</t>
  </si>
  <si>
    <t xml:space="preserve">Target price</t>
  </si>
  <si>
    <t xml:space="preserve">Leverage</t>
  </si>
  <si>
    <t xml:space="preserve">Changes margin only. Does not change how much you win or lose.</t>
  </si>
  <si>
    <t xml:space="preserve">Fee per side</t>
  </si>
  <si>
    <t xml:space="preserve">Taker fee on each fill. 0.05% is typical on futures.</t>
  </si>
  <si>
    <t xml:space="preserve">Setup check</t>
  </si>
  <si>
    <t xml:space="preserve">Money at risk</t>
  </si>
  <si>
    <t xml:space="preserve">What you lose at the stop, before fees.</t>
  </si>
  <si>
    <t xml:space="preserve">Stop distance</t>
  </si>
  <si>
    <t xml:space="preserve">Position size (units)</t>
  </si>
  <si>
    <t xml:space="preserve">How many coins or contracts to buy or sell.</t>
  </si>
  <si>
    <t xml:space="preserve">Position value</t>
  </si>
  <si>
    <t xml:space="preserve">Size times entry price.</t>
  </si>
  <si>
    <t xml:space="preserve">Margin needed</t>
  </si>
  <si>
    <t xml:space="preserve">Margin as share of account</t>
  </si>
  <si>
    <t xml:space="preserve">Above 100% means the account cannot open this trade at this leverage.</t>
  </si>
  <si>
    <t xml:space="preserve">Profit at target</t>
  </si>
  <si>
    <t xml:space="preserve">Before fees.</t>
  </si>
  <si>
    <t xml:space="preserve">Reward to risk</t>
  </si>
  <si>
    <t xml:space="preserve">How many times the risk the target pays.</t>
  </si>
  <si>
    <t xml:space="preserve">Fees, round trip (approx.)</t>
  </si>
  <si>
    <t xml:space="preserve">Entry plus exit at the fee rate.</t>
  </si>
  <si>
    <t xml:space="preserve">Loss at stop, after fees</t>
  </si>
  <si>
    <t xml:space="preserve">Profit at target, after fees</t>
  </si>
  <si>
    <t xml:space="preserve">Win rate needed to break even</t>
  </si>
  <si>
    <t xml:space="preserve">Below this hit rate the setup loses money over time.</t>
  </si>
  <si>
    <t xml:space="preserve">Rough liquidation price (isolated)</t>
  </si>
  <si>
    <t xml:space="preserve">Simplified, ignores maintenance margin, so the real one is a little closer.</t>
  </si>
  <si>
    <t xml:space="preserve">Leverage check</t>
  </si>
  <si>
    <t xml:space="preserve">If you lose several in a row</t>
  </si>
  <si>
    <t xml:space="preserve">Losses in a row</t>
  </si>
  <si>
    <t xml:space="preserve">Balance left</t>
  </si>
  <si>
    <t xml:space="preserve">Down from start</t>
  </si>
  <si>
    <t xml:space="preserve">Risking a fixed share of what is left, so each loss is a little smaller than the one before.</t>
  </si>
  <si>
    <t xml:space="preserve">Key</t>
  </si>
  <si>
    <t xml:space="preserve">Yellow cell, blue text</t>
  </si>
  <si>
    <t xml:space="preserve">Type your own value here</t>
  </si>
  <si>
    <t xml:space="preserve">Green cell</t>
  </si>
  <si>
    <t xml:space="preserve">Worked out for you, do not type over it</t>
  </si>
  <si>
    <t xml:space="preserve">Made by Ravishankar Agrawal, ravishankaragrawal.com. Free to use. Check results against your own methodology before relying on them. Not financial advice.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</si>
</sst>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.00"/>
    <numFmt numFmtId="166" formatCode="0.00%"/>
    <numFmt numFmtId="167" formatCode="@"/>
    <numFmt numFmtId="168" formatCode="#,##0.0000"/>
    <numFmt numFmtId="169" formatCode="0\x"/>
    <numFmt numFmtId="170" formatCode="0.000%"/>
    <numFmt numFmtId="171" formatCode="0.0%"/>
    <numFmt numFmtId="172" formatCode="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C2B30"/>
      <name val="Arial"/>
      <family val="0"/>
      <charset val="1"/>
    </font>
    <font>
      <i val="true"/>
      <sz val="10"/>
      <color rgb="FF56676B"/>
      <name val="Arial"/>
      <family val="0"/>
      <charset val="1"/>
    </font>
    <font>
      <b val="true"/>
      <sz val="10"/>
      <color rgb="FF1C2B3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C2B3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C7"/>
        <bgColor rgb="FFFFFF99"/>
      </patternFill>
    </fill>
    <fill>
      <patternFill patternType="solid">
        <fgColor rgb="FFEAF2EE"/>
        <bgColor rgb="FFFFFFFF"/>
      </patternFill>
    </fill>
    <fill>
      <patternFill patternType="solid">
        <fgColor rgb="FF1F6B52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DD5D0"/>
      </left>
      <right style="thin">
        <color rgb="FFCDD5D0"/>
      </right>
      <top style="thin">
        <color rgb="FFCDD5D0"/>
      </top>
      <bottom style="thin">
        <color rgb="FFCDD5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1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2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8A2A1F"/>
      </font>
      <fill>
        <patternFill>
          <bgColor rgb="FFF6D5D0"/>
        </patternFill>
      </fill>
    </dxf>
    <dxf>
      <font>
        <name val="Arial"/>
        <charset val="1"/>
        <family val="0"/>
        <b val="1"/>
        <color rgb="FF8A2A1F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B52"/>
      <rgbColor rgb="FFC0C0C0"/>
      <rgbColor rgb="FF808080"/>
      <rgbColor rgb="FF9999FF"/>
      <rgbColor rgb="FF993366"/>
      <rgbColor rgb="FFFFF6C7"/>
      <rgbColor rgb="FFEAF2EE"/>
      <rgbColor rgb="FF660066"/>
      <rgbColor rgb="FFFF8080"/>
      <rgbColor rgb="FF0066CC"/>
      <rgbColor rgb="FFCDD5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6D5D0"/>
      <rgbColor rgb="FF3366FF"/>
      <rgbColor rgb="FF33CCCC"/>
      <rgbColor rgb="FF99CC00"/>
      <rgbColor rgb="FFFFCC00"/>
      <rgbColor rgb="FFFF9900"/>
      <rgbColor rgb="FFFF6600"/>
      <rgbColor rgb="FF56676B"/>
      <rgbColor rgb="FF969696"/>
      <rgbColor rgb="FF003366"/>
      <rgbColor rgb="FF339966"/>
      <rgbColor rgb="FF003300"/>
      <rgbColor rgb="FF333300"/>
      <rgbColor rgb="FF8A2A1F"/>
      <rgbColor rgb="FF993366"/>
      <rgbColor rgb="FF333399"/>
      <rgbColor rgb="FF1C2B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6"/>
    <col collapsed="false" customWidth="true" hidden="false" outlineLevel="0" max="3" min="3" style="0" width="18"/>
    <col collapsed="false" customWidth="true" hidden="false" outlineLevel="0" max="4" min="4" style="0" width="66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4" t="n">
        <v>1000</v>
      </c>
      <c r="D5" s="5" t="s">
        <v>3</v>
      </c>
    </row>
    <row r="6" customFormat="false" ht="23.85" hidden="false" customHeight="false" outlineLevel="0" collapsed="false">
      <c r="B6" s="3" t="s">
        <v>4</v>
      </c>
      <c r="C6" s="6" t="n">
        <v>0.01</v>
      </c>
      <c r="D6" s="5" t="s">
        <v>5</v>
      </c>
    </row>
    <row r="7" customFormat="false" ht="15" hidden="false" customHeight="false" outlineLevel="0" collapsed="false">
      <c r="B7" s="3" t="s">
        <v>6</v>
      </c>
      <c r="C7" s="7" t="s">
        <v>7</v>
      </c>
      <c r="D7" s="5" t="s">
        <v>8</v>
      </c>
    </row>
    <row r="8" customFormat="false" ht="15" hidden="false" customHeight="false" outlineLevel="0" collapsed="false">
      <c r="B8" s="3" t="s">
        <v>9</v>
      </c>
      <c r="C8" s="8" t="n">
        <v>100</v>
      </c>
      <c r="D8" s="5"/>
    </row>
    <row r="9" customFormat="false" ht="15" hidden="false" customHeight="false" outlineLevel="0" collapsed="false">
      <c r="B9" s="3" t="s">
        <v>10</v>
      </c>
      <c r="C9" s="8" t="n">
        <v>95</v>
      </c>
      <c r="D9" s="5" t="s">
        <v>11</v>
      </c>
    </row>
    <row r="10" customFormat="false" ht="15" hidden="false" customHeight="false" outlineLevel="0" collapsed="false">
      <c r="B10" s="3" t="s">
        <v>12</v>
      </c>
      <c r="C10" s="8" t="n">
        <v>112</v>
      </c>
      <c r="D10" s="5"/>
    </row>
    <row r="11" customFormat="false" ht="15" hidden="false" customHeight="false" outlineLevel="0" collapsed="false">
      <c r="B11" s="3" t="s">
        <v>13</v>
      </c>
      <c r="C11" s="9" t="n">
        <v>10</v>
      </c>
      <c r="D11" s="5" t="s">
        <v>14</v>
      </c>
    </row>
    <row r="12" customFormat="false" ht="15" hidden="false" customHeight="false" outlineLevel="0" collapsed="false">
      <c r="B12" s="3" t="s">
        <v>15</v>
      </c>
      <c r="C12" s="10" t="n">
        <v>0.0005</v>
      </c>
      <c r="D12" s="5" t="s">
        <v>16</v>
      </c>
    </row>
    <row r="14" customFormat="false" ht="15" hidden="false" customHeight="false" outlineLevel="0" collapsed="false">
      <c r="B14" s="3" t="s">
        <v>17</v>
      </c>
      <c r="C14" s="11" t="str">
        <f aca="false">IF(OR(C8&lt;=0,C9&lt;=0,C10&lt;=0),"Enter all prices",IF(C7="Long",IF(AND(C9&lt;C8,C10&gt;C8),"OK","For a long, stop must be below entry and target above"),IF(AND(C9&gt;C8,C10&lt;C8),"OK","For a short, stop must be above entry and target below")))</f>
        <v>OK</v>
      </c>
      <c r="D14" s="5"/>
    </row>
    <row r="15" customFormat="false" ht="15" hidden="false" customHeight="false" outlineLevel="0" collapsed="false">
      <c r="B15" s="3" t="s">
        <v>18</v>
      </c>
      <c r="C15" s="12" t="n">
        <f aca="false">C5*C6</f>
        <v>10</v>
      </c>
      <c r="D15" s="5" t="s">
        <v>19</v>
      </c>
    </row>
    <row r="16" customFormat="false" ht="15" hidden="false" customHeight="false" outlineLevel="0" collapsed="false">
      <c r="B16" s="3" t="s">
        <v>20</v>
      </c>
      <c r="C16" s="13" t="n">
        <f aca="false">IF(C8&gt;0,ABS(C8-C9)/C8,0)</f>
        <v>0.05</v>
      </c>
      <c r="D16" s="5"/>
    </row>
    <row r="17" customFormat="false" ht="15" hidden="false" customHeight="false" outlineLevel="0" collapsed="false">
      <c r="B17" s="3" t="s">
        <v>21</v>
      </c>
      <c r="C17" s="14" t="n">
        <f aca="false">IF(ABS(C8-C9)&gt;0,C15/ABS(C8-C9),0)</f>
        <v>2</v>
      </c>
      <c r="D17" s="5" t="s">
        <v>22</v>
      </c>
    </row>
    <row r="18" customFormat="false" ht="15" hidden="false" customHeight="false" outlineLevel="0" collapsed="false">
      <c r="B18" s="3" t="s">
        <v>23</v>
      </c>
      <c r="C18" s="12" t="n">
        <f aca="false">C17*C8</f>
        <v>200</v>
      </c>
      <c r="D18" s="5" t="s">
        <v>24</v>
      </c>
    </row>
    <row r="19" customFormat="false" ht="15" hidden="false" customHeight="false" outlineLevel="0" collapsed="false">
      <c r="B19" s="3" t="s">
        <v>25</v>
      </c>
      <c r="C19" s="12" t="n">
        <f aca="false">IF(C11&gt;0,C18/C11,0)</f>
        <v>20</v>
      </c>
      <c r="D19" s="5"/>
    </row>
    <row r="20" customFormat="false" ht="15" hidden="false" customHeight="false" outlineLevel="0" collapsed="false">
      <c r="B20" s="3" t="s">
        <v>26</v>
      </c>
      <c r="C20" s="15" t="n">
        <f aca="false">IF(C5&gt;0,C19/C5,0)</f>
        <v>0.02</v>
      </c>
      <c r="D20" s="5" t="s">
        <v>27</v>
      </c>
    </row>
    <row r="21" customFormat="false" ht="15" hidden="false" customHeight="false" outlineLevel="0" collapsed="false">
      <c r="B21" s="3" t="s">
        <v>28</v>
      </c>
      <c r="C21" s="12" t="n">
        <f aca="false">C17*ABS(C10-C8)</f>
        <v>24</v>
      </c>
      <c r="D21" s="5" t="s">
        <v>29</v>
      </c>
    </row>
    <row r="22" customFormat="false" ht="15" hidden="false" customHeight="false" outlineLevel="0" collapsed="false">
      <c r="B22" s="3" t="s">
        <v>30</v>
      </c>
      <c r="C22" s="16" t="n">
        <f aca="false">IF(C15&gt;0,C21/C15,0)</f>
        <v>2.4</v>
      </c>
      <c r="D22" s="5" t="s">
        <v>31</v>
      </c>
    </row>
    <row r="23" customFormat="false" ht="15" hidden="false" customHeight="false" outlineLevel="0" collapsed="false">
      <c r="B23" s="3" t="s">
        <v>32</v>
      </c>
      <c r="C23" s="12" t="n">
        <f aca="false">C18*C12*2</f>
        <v>0.2</v>
      </c>
      <c r="D23" s="5" t="s">
        <v>33</v>
      </c>
    </row>
    <row r="24" customFormat="false" ht="15" hidden="false" customHeight="false" outlineLevel="0" collapsed="false">
      <c r="B24" s="3" t="s">
        <v>34</v>
      </c>
      <c r="C24" s="12" t="n">
        <f aca="false">C15+C23</f>
        <v>10.2</v>
      </c>
      <c r="D24" s="5"/>
    </row>
    <row r="25" customFormat="false" ht="15" hidden="false" customHeight="false" outlineLevel="0" collapsed="false">
      <c r="B25" s="3" t="s">
        <v>35</v>
      </c>
      <c r="C25" s="12" t="n">
        <f aca="false">C21-C23</f>
        <v>23.8</v>
      </c>
      <c r="D25" s="5"/>
    </row>
    <row r="26" customFormat="false" ht="15" hidden="false" customHeight="false" outlineLevel="0" collapsed="false">
      <c r="B26" s="3" t="s">
        <v>36</v>
      </c>
      <c r="C26" s="15" t="n">
        <f aca="false">IF((C24+C25)&gt;0,C24/(C24+C25),0)</f>
        <v>0.3</v>
      </c>
      <c r="D26" s="5" t="s">
        <v>37</v>
      </c>
    </row>
    <row r="27" customFormat="false" ht="15" hidden="false" customHeight="false" outlineLevel="0" collapsed="false">
      <c r="B27" s="3" t="s">
        <v>38</v>
      </c>
      <c r="C27" s="14" t="n">
        <f aca="false">IF(C11&gt;0,IF(C7="Long",C8*(1-1/C11),C8*(1+1/C11)),"")</f>
        <v>90</v>
      </c>
      <c r="D27" s="5" t="s">
        <v>39</v>
      </c>
    </row>
    <row r="28" customFormat="false" ht="15" hidden="false" customHeight="false" outlineLevel="0" collapsed="false">
      <c r="B28" s="3" t="s">
        <v>40</v>
      </c>
      <c r="C28" s="11" t="str">
        <f aca="false">IF(C27="","",IF(C7="Long",IF(C27&gt;=C9,"Liquidation comes before your stop. Lower the leverage.","OK"),IF(C27&lt;=C9,"Liquidation comes before your stop. Lower the leverage.","OK")))</f>
        <v>OK</v>
      </c>
      <c r="D28" s="5"/>
    </row>
    <row r="31" customFormat="false" ht="15" hidden="false" customHeight="false" outlineLevel="0" collapsed="false">
      <c r="B31" s="3" t="s">
        <v>41</v>
      </c>
    </row>
    <row r="32" customFormat="false" ht="15" hidden="false" customHeight="false" outlineLevel="0" collapsed="false">
      <c r="B32" s="17" t="s">
        <v>42</v>
      </c>
      <c r="C32" s="17" t="s">
        <v>43</v>
      </c>
      <c r="D32" s="17" t="s">
        <v>44</v>
      </c>
    </row>
    <row r="33" customFormat="false" ht="15" hidden="false" customHeight="false" outlineLevel="0" collapsed="false">
      <c r="B33" s="18" t="n">
        <v>1</v>
      </c>
      <c r="C33" s="19" t="n">
        <f aca="false">$C$5*(1-$C$6)^B33</f>
        <v>990</v>
      </c>
      <c r="D33" s="20" t="n">
        <f aca="false">IF($C$5&gt;0,1-C33/$C$5,0)</f>
        <v>0.01</v>
      </c>
    </row>
    <row r="34" customFormat="false" ht="15" hidden="false" customHeight="false" outlineLevel="0" collapsed="false">
      <c r="B34" s="18" t="n">
        <v>3</v>
      </c>
      <c r="C34" s="19" t="n">
        <f aca="false">$C$5*(1-$C$6)^B34</f>
        <v>970.299</v>
      </c>
      <c r="D34" s="20" t="n">
        <f aca="false">IF($C$5&gt;0,1-C34/$C$5,0)</f>
        <v>0.029701</v>
      </c>
    </row>
    <row r="35" customFormat="false" ht="15" hidden="false" customHeight="false" outlineLevel="0" collapsed="false">
      <c r="B35" s="18" t="n">
        <v>5</v>
      </c>
      <c r="C35" s="19" t="n">
        <f aca="false">$C$5*(1-$C$6)^B35</f>
        <v>950.9900499</v>
      </c>
      <c r="D35" s="20" t="n">
        <f aca="false">IF($C$5&gt;0,1-C35/$C$5,0)</f>
        <v>0.0490099501000001</v>
      </c>
    </row>
    <row r="36" customFormat="false" ht="15" hidden="false" customHeight="false" outlineLevel="0" collapsed="false">
      <c r="B36" s="18" t="n">
        <v>8</v>
      </c>
      <c r="C36" s="19" t="n">
        <f aca="false">$C$5*(1-$C$6)^B36</f>
        <v>922.74469442792</v>
      </c>
      <c r="D36" s="20" t="n">
        <f aca="false">IF($C$5&gt;0,1-C36/$C$5,0)</f>
        <v>0.0772553055720799</v>
      </c>
    </row>
    <row r="37" customFormat="false" ht="15" hidden="false" customHeight="false" outlineLevel="0" collapsed="false">
      <c r="B37" s="18" t="n">
        <v>10</v>
      </c>
      <c r="C37" s="19" t="n">
        <f aca="false">$C$5*(1-$C$6)^B37</f>
        <v>904.382075008805</v>
      </c>
      <c r="D37" s="20" t="n">
        <f aca="false">IF($C$5&gt;0,1-C37/$C$5,0)</f>
        <v>0.0956179249911956</v>
      </c>
    </row>
    <row r="38" customFormat="false" ht="15" hidden="false" customHeight="false" outlineLevel="0" collapsed="false">
      <c r="B38" s="18" t="n">
        <v>15</v>
      </c>
      <c r="C38" s="19" t="n">
        <f aca="false">$C$5*(1-$C$6)^B38</f>
        <v>860.058354641289</v>
      </c>
      <c r="D38" s="20" t="n">
        <f aca="false">IF($C$5&gt;0,1-C38/$C$5,0)</f>
        <v>0.139941645358712</v>
      </c>
    </row>
    <row r="39" customFormat="false" ht="15" hidden="false" customHeight="false" outlineLevel="0" collapsed="false">
      <c r="B39" s="18" t="n">
        <v>20</v>
      </c>
      <c r="C39" s="19" t="n">
        <f aca="false">$C$5*(1-$C$6)^B39</f>
        <v>817.906937597231</v>
      </c>
      <c r="D39" s="20" t="n">
        <f aca="false">IF($C$5&gt;0,1-C39/$C$5,0)</f>
        <v>0.182093062402769</v>
      </c>
    </row>
    <row r="41" customFormat="false" ht="15" hidden="false" customHeight="false" outlineLevel="0" collapsed="false">
      <c r="B41" s="2" t="s">
        <v>45</v>
      </c>
    </row>
    <row r="43" customFormat="false" ht="15" hidden="false" customHeight="false" outlineLevel="0" collapsed="false">
      <c r="B43" s="3" t="s">
        <v>46</v>
      </c>
    </row>
    <row r="44" customFormat="false" ht="15" hidden="false" customHeight="false" outlineLevel="0" collapsed="false">
      <c r="B44" s="21" t="s">
        <v>47</v>
      </c>
      <c r="C44" s="22" t="s">
        <v>48</v>
      </c>
    </row>
    <row r="45" customFormat="false" ht="15" hidden="false" customHeight="false" outlineLevel="0" collapsed="false">
      <c r="B45" s="23" t="s">
        <v>49</v>
      </c>
      <c r="C45" s="22" t="s">
        <v>50</v>
      </c>
    </row>
    <row r="47" customFormat="false" ht="15" hidden="false" customHeight="false" outlineLevel="0" collapsed="false">
      <c r="B47" s="2" t="s">
        <v>51</v>
      </c>
    </row>
  </sheetData>
  <conditionalFormatting sqref="C14">
    <cfRule type="expression" priority="2" aboveAverage="0" equalAverage="0" bottom="0" percent="0" rank="0" text="" dxfId="0">
      <formula>AND(C14&lt;&gt;"OK",C14&lt;&gt;"")</formula>
    </cfRule>
  </conditionalFormatting>
  <conditionalFormatting sqref="C28">
    <cfRule type="expression" priority="3" aboveAverage="0" equalAverage="0" bottom="0" percent="0" rank="0" text="" dxfId="0">
      <formula>AND(C28&lt;&gt;"OK",C28&lt;&gt;"")</formula>
    </cfRule>
  </conditionalFormatting>
  <conditionalFormatting sqref="C20">
    <cfRule type="cellIs" priority="4" operator="greaterThan" aboveAverage="0" equalAverage="0" bottom="0" percent="0" rank="0" text="" dxfId="1">
      <formula>1</formula>
    </cfRule>
  </conditionalFormatting>
  <dataValidations count="1">
    <dataValidation allowBlank="false" errorStyle="stop" operator="between" showDropDown="false" showErrorMessage="false" showInputMessage="false" sqref="C7" type="list">
      <formula1>"Long,Short"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2026-10-17T18:54:30Z</dcterms:created>
  <dc:creator>openpyxl</dc:creator>
  <dc:description/>
  <dc:language>en-US</dc:language>
  <cp:lastModifiedBy/>
  <dcterms:modified xsi:type="dcterms:W3CDTF">2026-10-17T18:54:30Z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